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92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samanthasabel</author>
  </authors>
  <commentList>
    <comment ref="I12" authorId="0">
      <text>
        <r>
          <rPr>
            <b/>
            <sz val="8"/>
            <rFont val="Tahoma"/>
            <family val="2"/>
          </rPr>
          <t>samanthasabel:</t>
        </r>
        <r>
          <rPr>
            <sz val="8"/>
            <rFont val="Tahoma"/>
            <family val="2"/>
          </rPr>
          <t xml:space="preserve">
22 metas Media + 16 metas Alta</t>
        </r>
      </text>
    </comment>
    <comment ref="J12" authorId="0">
      <text>
        <r>
          <rPr>
            <b/>
            <sz val="8"/>
            <rFont val="Tahoma"/>
            <family val="2"/>
          </rPr>
          <t>samanthasabel:</t>
        </r>
        <r>
          <rPr>
            <sz val="8"/>
            <rFont val="Tahoma"/>
            <family val="2"/>
          </rPr>
          <t xml:space="preserve">
4.400.000 p/ equipamentos Media; 3.500.000 p/ equipamentos Alta</t>
        </r>
      </text>
    </comment>
  </commentList>
</comments>
</file>

<file path=xl/sharedStrings.xml><?xml version="1.0" encoding="utf-8"?>
<sst xmlns="http://schemas.openxmlformats.org/spreadsheetml/2006/main" count="135" uniqueCount="54">
  <si>
    <t>Nº</t>
  </si>
  <si>
    <t>Programa</t>
  </si>
  <si>
    <t>Nível</t>
  </si>
  <si>
    <t>Nº PPA anterior</t>
  </si>
  <si>
    <t>Produto</t>
  </si>
  <si>
    <t>Unidade Medida</t>
  </si>
  <si>
    <t>Fonte</t>
  </si>
  <si>
    <t>Valor Total</t>
  </si>
  <si>
    <t>Mfis</t>
  </si>
  <si>
    <t>Mfin</t>
  </si>
  <si>
    <t>PSBE</t>
  </si>
  <si>
    <t>PSB</t>
  </si>
  <si>
    <t>Cofinanciamento de Projetos de Inclusão Produtiva - DIAS/SST</t>
  </si>
  <si>
    <t>unidade</t>
  </si>
  <si>
    <t>Federal e Estadual</t>
  </si>
  <si>
    <t>Gestão dos Benefícios e Serviços de Proteção Social Básica</t>
  </si>
  <si>
    <t>Município Acompanhado</t>
  </si>
  <si>
    <t>município</t>
  </si>
  <si>
    <t>Estadual</t>
  </si>
  <si>
    <t xml:space="preserve">Coordenação Estadual do Programa Bolsa Família </t>
  </si>
  <si>
    <t>Pessoa capacitada</t>
  </si>
  <si>
    <t>Federal</t>
  </si>
  <si>
    <t>Cofinanciamento de Benefícios Eventuais</t>
  </si>
  <si>
    <t>Município beneficiado</t>
  </si>
  <si>
    <t>nova</t>
  </si>
  <si>
    <t>Cofinanciamento dos Serviços de Proteção Social Básica</t>
  </si>
  <si>
    <t>Pessoa atendida</t>
  </si>
  <si>
    <t xml:space="preserve">Construção, Reforma e Ampliação de Centros de Referência de Assistência Social – CRAS </t>
  </si>
  <si>
    <t>PSE</t>
  </si>
  <si>
    <t>Construção, Reforma e Ampliação de Equipamentos de Proteção Social Especial de Média e Alta Complexidade</t>
  </si>
  <si>
    <t>Cofinanciamento dos Serviços de PSE de Média Complexidade</t>
  </si>
  <si>
    <t>Cofinanciamento de Serviços de PSE de Alta Complexidade</t>
  </si>
  <si>
    <t>Gestão dos Serviços de PSE de Média Complexidade</t>
  </si>
  <si>
    <t>Município acompanhado</t>
  </si>
  <si>
    <t xml:space="preserve">Gestão dos Serviços de PSE de Alta Complexidade </t>
  </si>
  <si>
    <t>Manutenção do Centro Educacional São Gabriel</t>
  </si>
  <si>
    <t>Gestão</t>
  </si>
  <si>
    <t>Aprimoramento de Gestão</t>
  </si>
  <si>
    <t>Ação realizada</t>
  </si>
  <si>
    <t>Controle Social da Política de Assistência Social - CEAS</t>
  </si>
  <si>
    <t>Capacitação Continuada dos Atores da Política de Assistência Social</t>
  </si>
  <si>
    <t>Pesquisas sobre populações vulnerabilizadas</t>
  </si>
  <si>
    <t>Pesquisa realizada</t>
  </si>
  <si>
    <t>Sistema Estadual de Informação Social, Monitoramento e Avaliação</t>
  </si>
  <si>
    <t>Sistema implantado</t>
  </si>
  <si>
    <t>Eventos Estaduais de Gestão da Política De Ass. Social</t>
  </si>
  <si>
    <t>Evento</t>
  </si>
  <si>
    <t>Total</t>
  </si>
  <si>
    <t>Total Geral PPA DIAS</t>
  </si>
  <si>
    <t>SUBAÇÕES</t>
  </si>
  <si>
    <t>29 DE JULHO DE 2011</t>
  </si>
  <si>
    <t>Pessoas atendidas</t>
  </si>
  <si>
    <t>Obra executada</t>
  </si>
  <si>
    <t>PPA DIRETORIA DE ASSISTÊNCIA SOCIAL 2012-2015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</si>
</sst>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R$ -416]* #,##0.00_);_([$R$ -416]* \(#,##0.00\);_([$R$ -416]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horizontal="center" vertical="center"/>
    </xf>
    <xf numFmtId="172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25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wrapText="1"/>
    </xf>
    <xf numFmtId="0" fontId="4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/>
    </xf>
    <xf numFmtId="170" fontId="2" fillId="0" borderId="17" xfId="45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170" fontId="2" fillId="0" borderId="18" xfId="45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6" fillId="0" borderId="16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8.57421875" style="0" bestFit="1" customWidth="1"/>
    <col min="3" max="3" width="6.421875" style="0" hidden="1" customWidth="1"/>
    <col min="4" max="4" width="7.57421875" style="0" bestFit="1" customWidth="1"/>
    <col min="5" max="5" width="58.8515625" style="0" customWidth="1"/>
    <col min="6" max="6" width="19.00390625" style="0" customWidth="1"/>
    <col min="7" max="7" width="13.7109375" style="0" customWidth="1"/>
    <col min="8" max="8" width="10.421875" style="0" customWidth="1"/>
    <col min="9" max="9" width="8.7109375" style="0" bestFit="1" customWidth="1"/>
    <col min="10" max="10" width="23.57421875" style="0" bestFit="1" customWidth="1"/>
    <col min="11" max="11" width="8.7109375" style="0" bestFit="1" customWidth="1"/>
    <col min="12" max="12" width="23.57421875" style="0" bestFit="1" customWidth="1"/>
    <col min="13" max="13" width="8.7109375" style="0" bestFit="1" customWidth="1"/>
    <col min="14" max="14" width="24.00390625" style="0" bestFit="1" customWidth="1"/>
    <col min="15" max="15" width="9.8515625" style="0" bestFit="1" customWidth="1"/>
    <col min="16" max="16" width="23.57421875" style="0" bestFit="1" customWidth="1"/>
    <col min="17" max="17" width="24.00390625" style="0" bestFit="1" customWidth="1"/>
  </cols>
  <sheetData>
    <row r="1" spans="5:14" ht="15">
      <c r="E1" s="52" t="s">
        <v>53</v>
      </c>
      <c r="F1" s="53"/>
      <c r="G1" s="53"/>
      <c r="H1" s="53"/>
      <c r="I1" s="53"/>
      <c r="J1" s="53"/>
      <c r="K1" s="53"/>
      <c r="L1" s="53"/>
      <c r="M1" s="53"/>
      <c r="N1" s="53"/>
    </row>
    <row r="2" spans="5:17" ht="15">
      <c r="E2" s="53"/>
      <c r="F2" s="53"/>
      <c r="G2" s="53"/>
      <c r="H2" s="53"/>
      <c r="I2" s="53"/>
      <c r="J2" s="53"/>
      <c r="K2" s="53"/>
      <c r="L2" s="53"/>
      <c r="M2" s="53"/>
      <c r="N2" s="53"/>
      <c r="P2" s="54" t="s">
        <v>50</v>
      </c>
      <c r="Q2" s="54"/>
    </row>
    <row r="3" ht="15.75" thickBot="1"/>
    <row r="4" spans="1:17" ht="51.75" thickBot="1">
      <c r="A4" s="47" t="s">
        <v>0</v>
      </c>
      <c r="B4" s="1" t="s">
        <v>1</v>
      </c>
      <c r="C4" s="1" t="s">
        <v>2</v>
      </c>
      <c r="D4" s="1" t="s">
        <v>3</v>
      </c>
      <c r="E4" s="2" t="s">
        <v>49</v>
      </c>
      <c r="F4" s="3" t="s">
        <v>4</v>
      </c>
      <c r="G4" s="4" t="s">
        <v>5</v>
      </c>
      <c r="H4" s="4" t="s">
        <v>6</v>
      </c>
      <c r="I4" s="51">
        <v>2012</v>
      </c>
      <c r="J4" s="51"/>
      <c r="K4" s="51">
        <v>2013</v>
      </c>
      <c r="L4" s="51"/>
      <c r="M4" s="51">
        <v>2014</v>
      </c>
      <c r="N4" s="51"/>
      <c r="O4" s="51">
        <v>2015</v>
      </c>
      <c r="P4" s="51"/>
      <c r="Q4" s="5" t="s">
        <v>7</v>
      </c>
    </row>
    <row r="5" spans="1:17" ht="15">
      <c r="A5" s="14"/>
      <c r="B5" s="7"/>
      <c r="C5" s="7"/>
      <c r="D5" s="7"/>
      <c r="E5" s="8"/>
      <c r="F5" s="9"/>
      <c r="G5" s="10"/>
      <c r="H5" s="11"/>
      <c r="I5" s="12" t="s">
        <v>8</v>
      </c>
      <c r="J5" s="12" t="s">
        <v>9</v>
      </c>
      <c r="K5" s="13" t="s">
        <v>8</v>
      </c>
      <c r="L5" s="12" t="s">
        <v>9</v>
      </c>
      <c r="M5" s="13" t="s">
        <v>8</v>
      </c>
      <c r="N5" s="12" t="s">
        <v>9</v>
      </c>
      <c r="O5" s="13" t="s">
        <v>8</v>
      </c>
      <c r="P5" s="12" t="s">
        <v>9</v>
      </c>
      <c r="Q5" s="12"/>
    </row>
    <row r="6" spans="1:17" ht="25.5">
      <c r="A6" s="14">
        <v>1</v>
      </c>
      <c r="B6" s="45" t="s">
        <v>10</v>
      </c>
      <c r="C6" s="14" t="s">
        <v>11</v>
      </c>
      <c r="D6" s="15">
        <v>2078</v>
      </c>
      <c r="E6" s="16" t="s">
        <v>12</v>
      </c>
      <c r="F6" s="17" t="s">
        <v>51</v>
      </c>
      <c r="G6" s="18" t="s">
        <v>13</v>
      </c>
      <c r="H6" s="18" t="s">
        <v>14</v>
      </c>
      <c r="I6" s="50">
        <v>2500</v>
      </c>
      <c r="J6" s="20">
        <v>4500000</v>
      </c>
      <c r="K6" s="50">
        <v>2500</v>
      </c>
      <c r="L6" s="20">
        <v>4500000</v>
      </c>
      <c r="M6" s="50">
        <v>2500</v>
      </c>
      <c r="N6" s="20">
        <v>4500000</v>
      </c>
      <c r="O6" s="50">
        <v>2500</v>
      </c>
      <c r="P6" s="20">
        <v>4500000</v>
      </c>
      <c r="Q6" s="20">
        <f>J6+L6+N6+P6</f>
        <v>18000000</v>
      </c>
    </row>
    <row r="7" spans="1:17" ht="25.5">
      <c r="A7" s="14">
        <v>2</v>
      </c>
      <c r="B7" s="45" t="s">
        <v>10</v>
      </c>
      <c r="C7" s="14" t="s">
        <v>11</v>
      </c>
      <c r="D7" s="15">
        <v>2041</v>
      </c>
      <c r="E7" s="16" t="s">
        <v>15</v>
      </c>
      <c r="F7" s="17" t="s">
        <v>16</v>
      </c>
      <c r="G7" s="18" t="s">
        <v>17</v>
      </c>
      <c r="H7" s="18" t="s">
        <v>18</v>
      </c>
      <c r="I7" s="19">
        <v>293</v>
      </c>
      <c r="J7" s="20">
        <v>400000</v>
      </c>
      <c r="K7" s="21">
        <f>I7</f>
        <v>293</v>
      </c>
      <c r="L7" s="20">
        <v>400000</v>
      </c>
      <c r="M7" s="21">
        <f>I7</f>
        <v>293</v>
      </c>
      <c r="N7" s="20">
        <v>400000</v>
      </c>
      <c r="O7" s="21">
        <f>I7</f>
        <v>293</v>
      </c>
      <c r="P7" s="20">
        <v>400000</v>
      </c>
      <c r="Q7" s="20">
        <f>J7+L7+N7+P7</f>
        <v>1600000</v>
      </c>
    </row>
    <row r="8" spans="1:17" ht="15">
      <c r="A8" s="14">
        <v>3</v>
      </c>
      <c r="B8" s="45" t="s">
        <v>10</v>
      </c>
      <c r="C8" s="14" t="s">
        <v>11</v>
      </c>
      <c r="D8" s="15">
        <v>2071</v>
      </c>
      <c r="E8" s="16" t="s">
        <v>19</v>
      </c>
      <c r="F8" s="17" t="s">
        <v>20</v>
      </c>
      <c r="G8" s="18" t="s">
        <v>13</v>
      </c>
      <c r="H8" s="18" t="s">
        <v>21</v>
      </c>
      <c r="I8" s="19">
        <v>900</v>
      </c>
      <c r="J8" s="20">
        <f>280000+20000</f>
        <v>300000</v>
      </c>
      <c r="K8" s="21">
        <f>I8</f>
        <v>900</v>
      </c>
      <c r="L8" s="20">
        <f>280000+20000</f>
        <v>300000</v>
      </c>
      <c r="M8" s="21">
        <f>I8</f>
        <v>900</v>
      </c>
      <c r="N8" s="20">
        <f>280000+20000</f>
        <v>300000</v>
      </c>
      <c r="O8" s="21">
        <f>I8</f>
        <v>900</v>
      </c>
      <c r="P8" s="20">
        <f>280000+20000</f>
        <v>300000</v>
      </c>
      <c r="Q8" s="20">
        <f>J8+L8+N8+P8</f>
        <v>1200000</v>
      </c>
    </row>
    <row r="9" spans="1:17" ht="24">
      <c r="A9" s="14">
        <v>4</v>
      </c>
      <c r="B9" s="45" t="s">
        <v>10</v>
      </c>
      <c r="C9" s="14" t="s">
        <v>11</v>
      </c>
      <c r="D9" s="15">
        <v>2067</v>
      </c>
      <c r="E9" s="16" t="s">
        <v>22</v>
      </c>
      <c r="F9" s="17" t="s">
        <v>23</v>
      </c>
      <c r="G9" s="18" t="s">
        <v>13</v>
      </c>
      <c r="H9" s="18" t="s">
        <v>18</v>
      </c>
      <c r="I9" s="19">
        <v>293</v>
      </c>
      <c r="J9" s="20">
        <v>10548000</v>
      </c>
      <c r="K9" s="21">
        <f>I9</f>
        <v>293</v>
      </c>
      <c r="L9" s="20">
        <v>10548000</v>
      </c>
      <c r="M9" s="21">
        <f>I9</f>
        <v>293</v>
      </c>
      <c r="N9" s="20">
        <v>10548000</v>
      </c>
      <c r="O9" s="21">
        <f>I9</f>
        <v>293</v>
      </c>
      <c r="P9" s="20">
        <v>10548000</v>
      </c>
      <c r="Q9" s="20">
        <f>J9+L9+N9+P9</f>
        <v>42192000</v>
      </c>
    </row>
    <row r="10" spans="1:17" ht="25.5">
      <c r="A10" s="14">
        <v>5</v>
      </c>
      <c r="B10" s="22" t="s">
        <v>10</v>
      </c>
      <c r="C10" s="23" t="s">
        <v>11</v>
      </c>
      <c r="D10" s="23" t="s">
        <v>24</v>
      </c>
      <c r="E10" s="16" t="s">
        <v>25</v>
      </c>
      <c r="F10" s="24" t="s">
        <v>26</v>
      </c>
      <c r="G10" s="25" t="s">
        <v>13</v>
      </c>
      <c r="H10" s="26" t="s">
        <v>18</v>
      </c>
      <c r="I10" s="27">
        <v>200000</v>
      </c>
      <c r="J10" s="28">
        <v>35160000</v>
      </c>
      <c r="K10" s="27">
        <v>260000</v>
      </c>
      <c r="L10" s="28">
        <f>J10/I10*K10</f>
        <v>45708000</v>
      </c>
      <c r="M10" s="27">
        <v>340000</v>
      </c>
      <c r="N10" s="28">
        <f>J10/I10*M10</f>
        <v>59772000.00000001</v>
      </c>
      <c r="O10" s="27">
        <v>420000</v>
      </c>
      <c r="P10" s="28">
        <f>J10/I10*O10</f>
        <v>73836000</v>
      </c>
      <c r="Q10" s="28">
        <f>SUM(J10,L10,N10,P10)</f>
        <v>214476000</v>
      </c>
    </row>
    <row r="11" spans="1:17" ht="25.5">
      <c r="A11" s="23">
        <v>6</v>
      </c>
      <c r="B11" s="46" t="s">
        <v>10</v>
      </c>
      <c r="C11" s="23" t="s">
        <v>11</v>
      </c>
      <c r="D11" s="23">
        <v>2307</v>
      </c>
      <c r="E11" s="16" t="s">
        <v>27</v>
      </c>
      <c r="F11" s="24" t="s">
        <v>52</v>
      </c>
      <c r="G11" s="29" t="s">
        <v>13</v>
      </c>
      <c r="H11" s="29" t="s">
        <v>18</v>
      </c>
      <c r="I11" s="23">
        <v>160</v>
      </c>
      <c r="J11" s="28">
        <v>29800000</v>
      </c>
      <c r="K11" s="30">
        <f>I11</f>
        <v>160</v>
      </c>
      <c r="L11" s="28">
        <v>29800000</v>
      </c>
      <c r="M11" s="30">
        <f>I11</f>
        <v>160</v>
      </c>
      <c r="N11" s="28">
        <v>29800000</v>
      </c>
      <c r="O11" s="30">
        <f>I11</f>
        <v>160</v>
      </c>
      <c r="P11" s="28">
        <v>29800000</v>
      </c>
      <c r="Q11" s="28">
        <f>SUM(J11,L11,N11,P11)</f>
        <v>119200000</v>
      </c>
    </row>
    <row r="12" spans="1:17" ht="38.25">
      <c r="A12" s="14">
        <v>7</v>
      </c>
      <c r="B12" s="46" t="s">
        <v>10</v>
      </c>
      <c r="C12" s="23" t="s">
        <v>28</v>
      </c>
      <c r="D12" s="23" t="s">
        <v>24</v>
      </c>
      <c r="E12" s="16" t="s">
        <v>29</v>
      </c>
      <c r="F12" s="24" t="s">
        <v>52</v>
      </c>
      <c r="G12" s="29" t="s">
        <v>13</v>
      </c>
      <c r="H12" s="29" t="s">
        <v>18</v>
      </c>
      <c r="I12" s="23">
        <f>22+16</f>
        <v>38</v>
      </c>
      <c r="J12" s="28">
        <v>7900000</v>
      </c>
      <c r="K12" s="30">
        <f>22+15</f>
        <v>37</v>
      </c>
      <c r="L12" s="28">
        <v>7900000</v>
      </c>
      <c r="M12" s="30">
        <f>22+16</f>
        <v>38</v>
      </c>
      <c r="N12" s="28">
        <v>7900000</v>
      </c>
      <c r="O12" s="30">
        <f>22+15</f>
        <v>37</v>
      </c>
      <c r="P12" s="28">
        <v>7900000</v>
      </c>
      <c r="Q12" s="28">
        <f aca="true" t="shared" si="0" ref="Q12:Q21">J12+L12+N12+P12</f>
        <v>31600000</v>
      </c>
    </row>
    <row r="13" spans="1:17" ht="25.5">
      <c r="A13" s="14">
        <v>8</v>
      </c>
      <c r="B13" s="46" t="s">
        <v>10</v>
      </c>
      <c r="C13" s="23" t="s">
        <v>28</v>
      </c>
      <c r="D13" s="23">
        <v>9459</v>
      </c>
      <c r="E13" s="16" t="s">
        <v>30</v>
      </c>
      <c r="F13" s="24" t="s">
        <v>26</v>
      </c>
      <c r="G13" s="29" t="s">
        <v>13</v>
      </c>
      <c r="H13" s="29" t="s">
        <v>18</v>
      </c>
      <c r="I13" s="27">
        <v>50000</v>
      </c>
      <c r="J13" s="28">
        <v>19500000</v>
      </c>
      <c r="K13" s="27">
        <v>60000</v>
      </c>
      <c r="L13" s="28">
        <f>J13/I13*K13</f>
        <v>23400000</v>
      </c>
      <c r="M13" s="27">
        <v>70000</v>
      </c>
      <c r="N13" s="28">
        <f>J13/I13*M13</f>
        <v>27300000</v>
      </c>
      <c r="O13" s="27">
        <v>80000</v>
      </c>
      <c r="P13" s="28">
        <f>J13/I13*O13</f>
        <v>31200000</v>
      </c>
      <c r="Q13" s="28">
        <f>J13+L13+N13+P13</f>
        <v>101400000</v>
      </c>
    </row>
    <row r="14" spans="1:17" ht="25.5">
      <c r="A14" s="14">
        <v>9</v>
      </c>
      <c r="B14" s="46" t="s">
        <v>10</v>
      </c>
      <c r="C14" s="23" t="s">
        <v>28</v>
      </c>
      <c r="D14" s="23">
        <v>2286</v>
      </c>
      <c r="E14" s="16" t="s">
        <v>31</v>
      </c>
      <c r="F14" s="24" t="s">
        <v>26</v>
      </c>
      <c r="G14" s="29" t="s">
        <v>13</v>
      </c>
      <c r="H14" s="29" t="s">
        <v>18</v>
      </c>
      <c r="I14" s="27">
        <v>6000</v>
      </c>
      <c r="J14" s="28">
        <v>31950000</v>
      </c>
      <c r="K14" s="27">
        <v>8000</v>
      </c>
      <c r="L14" s="28">
        <f>J14/I14*K14</f>
        <v>42600000</v>
      </c>
      <c r="M14" s="27">
        <v>12000</v>
      </c>
      <c r="N14" s="28">
        <f>J14/I14*M14</f>
        <v>63900000</v>
      </c>
      <c r="O14" s="27">
        <v>10000</v>
      </c>
      <c r="P14" s="28">
        <f>J14/I14*O14</f>
        <v>53250000</v>
      </c>
      <c r="Q14" s="28">
        <f>J14+L14+N14+P14</f>
        <v>191700000</v>
      </c>
    </row>
    <row r="15" spans="1:17" ht="24">
      <c r="A15" s="23">
        <v>10</v>
      </c>
      <c r="B15" s="45" t="s">
        <v>10</v>
      </c>
      <c r="C15" s="14" t="s">
        <v>28</v>
      </c>
      <c r="D15" s="15">
        <v>2138</v>
      </c>
      <c r="E15" s="16" t="s">
        <v>32</v>
      </c>
      <c r="F15" s="17" t="s">
        <v>33</v>
      </c>
      <c r="G15" s="18" t="s">
        <v>13</v>
      </c>
      <c r="H15" s="18" t="s">
        <v>18</v>
      </c>
      <c r="I15" s="19">
        <v>82</v>
      </c>
      <c r="J15" s="20">
        <v>110000</v>
      </c>
      <c r="K15" s="21">
        <f>I15</f>
        <v>82</v>
      </c>
      <c r="L15" s="20">
        <v>110000</v>
      </c>
      <c r="M15" s="21">
        <f>I15</f>
        <v>82</v>
      </c>
      <c r="N15" s="20">
        <v>110000</v>
      </c>
      <c r="O15" s="21">
        <f>I15</f>
        <v>82</v>
      </c>
      <c r="P15" s="20">
        <v>110000</v>
      </c>
      <c r="Q15" s="20">
        <f>J15+L15+N15+P15</f>
        <v>440000</v>
      </c>
    </row>
    <row r="16" spans="1:17" ht="24">
      <c r="A16" s="14">
        <v>11</v>
      </c>
      <c r="B16" s="45" t="s">
        <v>10</v>
      </c>
      <c r="C16" s="14" t="s">
        <v>28</v>
      </c>
      <c r="D16" s="15">
        <v>2138</v>
      </c>
      <c r="E16" s="16" t="s">
        <v>34</v>
      </c>
      <c r="F16" s="17" t="s">
        <v>33</v>
      </c>
      <c r="G16" s="18" t="s">
        <v>13</v>
      </c>
      <c r="H16" s="18" t="s">
        <v>18</v>
      </c>
      <c r="I16" s="19">
        <v>43</v>
      </c>
      <c r="J16" s="20">
        <v>60000</v>
      </c>
      <c r="K16" s="21">
        <f>I16</f>
        <v>43</v>
      </c>
      <c r="L16" s="20">
        <v>60000</v>
      </c>
      <c r="M16" s="21">
        <f>I16</f>
        <v>43</v>
      </c>
      <c r="N16" s="20">
        <v>60000</v>
      </c>
      <c r="O16" s="21">
        <f>I16</f>
        <v>43</v>
      </c>
      <c r="P16" s="20">
        <v>60000</v>
      </c>
      <c r="Q16" s="20">
        <f>J16+L16+N16+P16</f>
        <v>240000</v>
      </c>
    </row>
    <row r="17" spans="1:17" ht="24">
      <c r="A17" s="14">
        <v>12</v>
      </c>
      <c r="B17" s="45" t="s">
        <v>10</v>
      </c>
      <c r="C17" s="14" t="s">
        <v>28</v>
      </c>
      <c r="D17" s="15">
        <v>2294</v>
      </c>
      <c r="E17" s="16" t="s">
        <v>35</v>
      </c>
      <c r="F17" s="17" t="s">
        <v>26</v>
      </c>
      <c r="G17" s="18" t="s">
        <v>13</v>
      </c>
      <c r="H17" s="18" t="s">
        <v>14</v>
      </c>
      <c r="I17" s="19">
        <v>21</v>
      </c>
      <c r="J17" s="20">
        <f>600000+28000</f>
        <v>628000</v>
      </c>
      <c r="K17" s="21">
        <f>I17</f>
        <v>21</v>
      </c>
      <c r="L17" s="20">
        <f>500000+28000</f>
        <v>528000</v>
      </c>
      <c r="M17" s="21">
        <f>I17</f>
        <v>21</v>
      </c>
      <c r="N17" s="20">
        <f>500000+28000</f>
        <v>528000</v>
      </c>
      <c r="O17" s="21">
        <f>I17</f>
        <v>21</v>
      </c>
      <c r="P17" s="20">
        <f>500000+28000</f>
        <v>528000</v>
      </c>
      <c r="Q17" s="20">
        <f t="shared" si="0"/>
        <v>2212000</v>
      </c>
    </row>
    <row r="18" spans="1:17" ht="24">
      <c r="A18" s="14">
        <v>13</v>
      </c>
      <c r="B18" s="45" t="s">
        <v>36</v>
      </c>
      <c r="C18" s="14" t="s">
        <v>36</v>
      </c>
      <c r="D18" s="15">
        <v>9462</v>
      </c>
      <c r="E18" s="16" t="s">
        <v>37</v>
      </c>
      <c r="F18" s="24" t="s">
        <v>38</v>
      </c>
      <c r="G18" s="29" t="s">
        <v>13</v>
      </c>
      <c r="H18" s="29" t="s">
        <v>14</v>
      </c>
      <c r="I18" s="23">
        <v>5</v>
      </c>
      <c r="J18" s="28">
        <v>600000</v>
      </c>
      <c r="K18" s="30">
        <f>I18</f>
        <v>5</v>
      </c>
      <c r="L18" s="28">
        <v>600000</v>
      </c>
      <c r="M18" s="30">
        <f>I18</f>
        <v>5</v>
      </c>
      <c r="N18" s="28">
        <v>600000</v>
      </c>
      <c r="O18" s="30">
        <f>I18</f>
        <v>5</v>
      </c>
      <c r="P18" s="28">
        <v>600000</v>
      </c>
      <c r="Q18" s="28">
        <f t="shared" si="0"/>
        <v>2400000</v>
      </c>
    </row>
    <row r="19" spans="1:17" ht="25.5">
      <c r="A19" s="14">
        <v>14</v>
      </c>
      <c r="B19" s="45" t="s">
        <v>36</v>
      </c>
      <c r="C19" s="14" t="s">
        <v>36</v>
      </c>
      <c r="D19" s="15" t="s">
        <v>24</v>
      </c>
      <c r="E19" s="31" t="s">
        <v>39</v>
      </c>
      <c r="F19" s="24" t="s">
        <v>38</v>
      </c>
      <c r="G19" s="29" t="s">
        <v>13</v>
      </c>
      <c r="H19" s="29" t="s">
        <v>14</v>
      </c>
      <c r="I19" s="23">
        <v>80</v>
      </c>
      <c r="J19" s="28">
        <f>126000+8400</f>
        <v>134400</v>
      </c>
      <c r="K19" s="30">
        <v>131</v>
      </c>
      <c r="L19" s="28">
        <f>289000+8400</f>
        <v>297400</v>
      </c>
      <c r="M19" s="30">
        <f>I19</f>
        <v>80</v>
      </c>
      <c r="N19" s="28">
        <f>126000+8400</f>
        <v>134400</v>
      </c>
      <c r="O19" s="30">
        <v>131</v>
      </c>
      <c r="P19" s="28">
        <f>289000+8400</f>
        <v>297400</v>
      </c>
      <c r="Q19" s="28">
        <f t="shared" si="0"/>
        <v>863600</v>
      </c>
    </row>
    <row r="20" spans="1:17" ht="25.5">
      <c r="A20" s="14">
        <v>15</v>
      </c>
      <c r="B20" s="45" t="s">
        <v>36</v>
      </c>
      <c r="C20" s="14" t="s">
        <v>36</v>
      </c>
      <c r="D20" s="15">
        <v>2026</v>
      </c>
      <c r="E20" s="16" t="s">
        <v>40</v>
      </c>
      <c r="F20" s="24" t="s">
        <v>20</v>
      </c>
      <c r="G20" s="29" t="s">
        <v>13</v>
      </c>
      <c r="H20" s="29" t="s">
        <v>18</v>
      </c>
      <c r="I20" s="27">
        <v>8000</v>
      </c>
      <c r="J20" s="28">
        <v>4120000</v>
      </c>
      <c r="K20" s="27">
        <v>8000</v>
      </c>
      <c r="L20" s="28">
        <v>4120000</v>
      </c>
      <c r="M20" s="27">
        <v>8000</v>
      </c>
      <c r="N20" s="28">
        <v>4120000</v>
      </c>
      <c r="O20" s="27">
        <v>8000</v>
      </c>
      <c r="P20" s="28">
        <v>4120000</v>
      </c>
      <c r="Q20" s="28">
        <f>J20+L20+N20+P20</f>
        <v>16480000</v>
      </c>
    </row>
    <row r="21" spans="1:17" ht="15">
      <c r="A21" s="14">
        <v>16</v>
      </c>
      <c r="B21" s="45" t="s">
        <v>36</v>
      </c>
      <c r="C21" s="14" t="s">
        <v>36</v>
      </c>
      <c r="D21" s="15">
        <v>9508</v>
      </c>
      <c r="E21" s="16" t="s">
        <v>41</v>
      </c>
      <c r="F21" s="17" t="s">
        <v>42</v>
      </c>
      <c r="G21" s="18" t="s">
        <v>13</v>
      </c>
      <c r="H21" s="18" t="s">
        <v>18</v>
      </c>
      <c r="I21" s="19">
        <v>1</v>
      </c>
      <c r="J21" s="20">
        <v>200000</v>
      </c>
      <c r="K21" s="21">
        <f>I21</f>
        <v>1</v>
      </c>
      <c r="L21" s="20">
        <v>200000</v>
      </c>
      <c r="M21" s="21">
        <f>I21</f>
        <v>1</v>
      </c>
      <c r="N21" s="20">
        <v>200000</v>
      </c>
      <c r="O21" s="21">
        <f>I21</f>
        <v>1</v>
      </c>
      <c r="P21" s="20">
        <v>200000</v>
      </c>
      <c r="Q21" s="20">
        <f t="shared" si="0"/>
        <v>800000</v>
      </c>
    </row>
    <row r="22" spans="1:17" ht="25.5">
      <c r="A22" s="23">
        <v>17</v>
      </c>
      <c r="B22" s="45" t="s">
        <v>36</v>
      </c>
      <c r="C22" s="14" t="s">
        <v>36</v>
      </c>
      <c r="D22" s="15">
        <v>2030</v>
      </c>
      <c r="E22" s="16" t="s">
        <v>43</v>
      </c>
      <c r="F22" s="17" t="s">
        <v>44</v>
      </c>
      <c r="G22" s="18" t="s">
        <v>13</v>
      </c>
      <c r="H22" s="18" t="s">
        <v>18</v>
      </c>
      <c r="I22" s="19">
        <v>1</v>
      </c>
      <c r="J22" s="20">
        <v>2000000</v>
      </c>
      <c r="K22" s="21">
        <f>I22</f>
        <v>1</v>
      </c>
      <c r="L22" s="20">
        <v>150000</v>
      </c>
      <c r="M22" s="21">
        <f>I22</f>
        <v>1</v>
      </c>
      <c r="N22" s="20">
        <v>150000</v>
      </c>
      <c r="O22" s="21">
        <f>I22</f>
        <v>1</v>
      </c>
      <c r="P22" s="20">
        <v>150000</v>
      </c>
      <c r="Q22" s="20">
        <f>J22+L22+N22+P22</f>
        <v>2450000</v>
      </c>
    </row>
    <row r="23" spans="1:17" ht="25.5">
      <c r="A23" s="14">
        <v>18</v>
      </c>
      <c r="B23" s="45" t="s">
        <v>36</v>
      </c>
      <c r="C23" s="14" t="s">
        <v>36</v>
      </c>
      <c r="D23" s="15">
        <v>2017</v>
      </c>
      <c r="E23" s="16" t="s">
        <v>45</v>
      </c>
      <c r="F23" s="17" t="s">
        <v>46</v>
      </c>
      <c r="G23" s="18" t="s">
        <v>13</v>
      </c>
      <c r="H23" s="18" t="s">
        <v>18</v>
      </c>
      <c r="I23" s="19">
        <v>3</v>
      </c>
      <c r="J23" s="20">
        <v>200000</v>
      </c>
      <c r="K23" s="21">
        <v>4</v>
      </c>
      <c r="L23" s="20">
        <v>800000</v>
      </c>
      <c r="M23" s="21">
        <f>I23</f>
        <v>3</v>
      </c>
      <c r="N23" s="20">
        <v>200000</v>
      </c>
      <c r="O23" s="21">
        <v>4</v>
      </c>
      <c r="P23" s="20">
        <v>800000</v>
      </c>
      <c r="Q23" s="20">
        <f>J23+L23+N23+P23</f>
        <v>2000000</v>
      </c>
    </row>
    <row r="24" spans="1:17" ht="15.75" thickBot="1">
      <c r="A24" s="32"/>
      <c r="B24" s="32"/>
      <c r="C24" s="32"/>
      <c r="D24" s="6"/>
      <c r="E24" s="33"/>
      <c r="F24" s="34"/>
      <c r="G24" s="34"/>
      <c r="H24" s="34"/>
      <c r="I24" s="35" t="s">
        <v>47</v>
      </c>
      <c r="J24" s="36">
        <f>SUM(J6:J23)</f>
        <v>148110400</v>
      </c>
      <c r="K24" s="37" t="s">
        <v>47</v>
      </c>
      <c r="L24" s="38">
        <f>SUM(L6:L23)</f>
        <v>172021400</v>
      </c>
      <c r="M24" s="37" t="s">
        <v>47</v>
      </c>
      <c r="N24" s="38">
        <f>SUM(N6:N23)</f>
        <v>210522400</v>
      </c>
      <c r="O24" s="37" t="s">
        <v>47</v>
      </c>
      <c r="P24" s="39">
        <f>SUM(P6:P23)</f>
        <v>218599400</v>
      </c>
      <c r="Q24" s="40"/>
    </row>
    <row r="25" spans="1:17" ht="15.75" thickBot="1">
      <c r="A25" s="32"/>
      <c r="B25" s="32"/>
      <c r="C25" s="32"/>
      <c r="D25" s="6"/>
      <c r="E25" s="43"/>
      <c r="F25" s="34"/>
      <c r="G25" s="34"/>
      <c r="H25" s="34"/>
      <c r="I25" s="40"/>
      <c r="J25" s="40"/>
      <c r="K25" s="41"/>
      <c r="L25" s="40"/>
      <c r="M25" s="41"/>
      <c r="N25" s="40"/>
      <c r="O25" s="41"/>
      <c r="P25" s="49" t="s">
        <v>48</v>
      </c>
      <c r="Q25" s="42">
        <f>SUM(J24,L24,N24,P24)</f>
        <v>749253600</v>
      </c>
    </row>
    <row r="26" spans="5:17" ht="15"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5:17" ht="15">
      <c r="E27" s="43"/>
      <c r="F27" s="44"/>
      <c r="G27" s="44"/>
      <c r="H27" s="44"/>
      <c r="I27" s="44"/>
      <c r="J27" s="48"/>
      <c r="K27" s="44"/>
      <c r="L27" s="44"/>
      <c r="M27" s="44"/>
      <c r="N27" s="44"/>
      <c r="O27" s="44"/>
      <c r="P27" s="44"/>
      <c r="Q27" s="44"/>
    </row>
    <row r="28" spans="5:17" ht="15"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5:17" ht="15"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6:17" ht="15"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</sheetData>
  <sheetProtection/>
  <mergeCells count="6">
    <mergeCell ref="I4:J4"/>
    <mergeCell ref="K4:L4"/>
    <mergeCell ref="M4:N4"/>
    <mergeCell ref="O4:P4"/>
    <mergeCell ref="E1:N2"/>
    <mergeCell ref="P2:Q2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landscape" paperSize="8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samanthasabel</dc:creator>
  <cp:keywords/>
  <dc:description/>
  <cp:lastModifiedBy>EGEM</cp:lastModifiedBy>
  <cp:lastPrinted>2011-07-29T16:18:40Z</cp:lastPrinted>
  <dcterms:created xsi:type="dcterms:W3CDTF">2011-07-28T21:46:14Z</dcterms:created>
  <dcterms:modified xsi:type="dcterms:W3CDTF">2011-08-12T20:17:20Z</dcterms:modified>
  <cp:category/>
  <cp:version/>
  <cp:contentType/>
  <cp:contentStatus/>
</cp:coreProperties>
</file>